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  <definedName name="_xlnm.Print_Area" localSheetId="1">'розділ 1'!$A$1:$L$56</definedName>
    <definedName name="_xlnm.Print_Area" localSheetId="2">'розділ 2'!$A$1:$F$35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D6" i="3"/>
  <c r="D56" i="3"/>
  <c r="G6" i="3"/>
  <c r="H6" i="3"/>
  <c r="K6" i="3"/>
  <c r="L6" i="3"/>
  <c r="C21" i="3"/>
  <c r="C6" i="3"/>
  <c r="D21" i="3"/>
  <c r="E21" i="3"/>
  <c r="E6" i="3"/>
  <c r="E56" i="3"/>
  <c r="F21" i="3"/>
  <c r="F6" i="3"/>
  <c r="F56" i="3"/>
  <c r="G21" i="3"/>
  <c r="H21" i="3"/>
  <c r="I21" i="3"/>
  <c r="I6" i="3"/>
  <c r="I56" i="3"/>
  <c r="J21" i="3"/>
  <c r="J6" i="3"/>
  <c r="J56" i="3"/>
  <c r="K21" i="3"/>
  <c r="L21" i="3"/>
  <c r="C28" i="3"/>
  <c r="D28" i="3"/>
  <c r="E28" i="3"/>
  <c r="F28" i="3"/>
  <c r="G28" i="3"/>
  <c r="H28" i="3"/>
  <c r="I28" i="3"/>
  <c r="J28" i="3"/>
  <c r="K28" i="3"/>
  <c r="L28" i="3"/>
  <c r="E39" i="3"/>
  <c r="F39" i="3"/>
  <c r="I39" i="3"/>
  <c r="J39" i="3"/>
  <c r="C40" i="3"/>
  <c r="C39" i="3"/>
  <c r="D40" i="3"/>
  <c r="D39" i="3"/>
  <c r="E40" i="3"/>
  <c r="F40" i="3"/>
  <c r="G40" i="3"/>
  <c r="G39" i="3"/>
  <c r="G56" i="3"/>
  <c r="H40" i="3"/>
  <c r="H39" i="3"/>
  <c r="H56" i="3"/>
  <c r="I40" i="3"/>
  <c r="J40" i="3"/>
  <c r="K40" i="3"/>
  <c r="K39" i="3"/>
  <c r="K56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C56" i="3"/>
</calcChain>
</file>

<file path=xl/sharedStrings.xml><?xml version="1.0" encoding="utf-8"?>
<sst xmlns="http://schemas.openxmlformats.org/spreadsheetml/2006/main" count="155" uniqueCount="129">
  <si>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</si>
  <si>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</si>
  <si>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</si>
  <si>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</si>
  <si>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</si>
  <si>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</si>
  <si>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</si>
  <si>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</si>
  <si>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</si>
  <si>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</si>
  <si>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</si>
  <si>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</si>
  <si>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</si>
  <si>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</si>
  <si>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</si>
  <si>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</si>
  <si>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</si>
  <si>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</si>
  <si>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</si>
  <si>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</si>
  <si>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</si>
  <si>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</si>
  <si>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</si>
  <si>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</si>
  <si>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</si>
  <si>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</si>
  <si>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</si>
  <si>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</si>
  <si>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</si>
  <si>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</si>
  <si>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</si>
  <si>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</si>
  <si>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</si>
  <si>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</si>
  <si>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</si>
  <si>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</si>
  <si>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</si>
  <si>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</si>
  <si>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</si>
  <si>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</si>
  <si>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</si>
  <si>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</si>
  <si>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</si>
  <si>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</si>
  <si>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</si>
  <si>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</si>
  <si>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</si>
  <si>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</si>
  <si>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</si>
  <si>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</si>
  <si>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</si>
  <si>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</si>
  <si>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</si>
  <si>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</si>
  <si>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</si>
  <si>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</si>
  <si>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</si>
  <si>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</si>
  <si>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</si>
  <si>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</si>
  <si>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</si>
  <si>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</si>
  <si>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</si>
  <si>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</si>
  <si>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</si>
  <si>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</si>
  <si>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</si>
  <si>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</si>
  <si>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</si>
  <si>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</si>
  <si>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</si>
  <si>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</si>
  <si>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</si>
  <si>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</si>
  <si>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</si>
  <si>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</si>
  <si>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</si>
  <si>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</si>
  <si>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</si>
  <si>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</si>
  <si>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</si>
  <si>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</si>
  <si>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</si>
  <si>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</si>
  <si>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</si>
  <si>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</si>
  <si>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</si>
  <si>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</si>
  <si>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</si>
  <si>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</si>
  <si>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</si>
  <si>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</si>
  <si>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</si>
  <si>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</si>
  <si>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</si>
  <si>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</si>
  <si>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</si>
  <si>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</si>
  <si>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</si>
  <si>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</si>
  <si>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</si>
  <si>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</si>
  <si>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</si>
  <si>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</si>
  <si>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</si>
  <si>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</si>
  <si>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</si>
  <si>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</si>
  <si>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</si>
  <si>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</si>
  <si>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</si>
  <si>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</si>
  <si>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</si>
  <si>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</si>
  <si>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</si>
  <si>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</si>
  <si>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t>2020 рік</t>
  </si>
  <si>
    <t>Державна судова адміністрація України</t>
  </si>
  <si>
    <t>вул. Липська</t>
  </si>
  <si>
    <t>18/5</t>
  </si>
  <si>
    <t/>
  </si>
  <si>
    <t>Поліщук А.П.</t>
  </si>
  <si>
    <t>Сидорова К.Ю.</t>
  </si>
  <si>
    <t>2777663</t>
  </si>
  <si>
    <t>sydorova@court.gov.ua</t>
  </si>
  <si>
    <t>21 січня 2021 року</t>
  </si>
  <si>
    <r>
      <t xml:space="preserve">УСЬОГО </t>
    </r>
    <r>
      <rPr>
        <b/>
        <i/>
        <sz val="10"/>
        <rFont val="Times New Roman"/>
        <family val="1"/>
        <charset val="204"/>
      </rPr>
      <t>(сума рядків 1, 23, 34, 45, 50)</t>
    </r>
  </si>
  <si>
    <t>01601, м. Київ</t>
  </si>
  <si>
    <t>Заступник начальника управління - начальник відділу судової статистики, діловодства та архіву суду: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</si>
</sst>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1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2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1" fontId="22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4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A7" sqref="A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98" t="s">
        <v>39</v>
      </c>
      <c r="C3" s="98"/>
      <c r="D3" s="98"/>
      <c r="E3" s="98"/>
      <c r="F3" s="98"/>
      <c r="G3" s="98"/>
      <c r="H3" s="98"/>
    </row>
    <row r="4" spans="1:8" ht="18.95" customHeight="1" x14ac:dyDescent="0.3">
      <c r="B4" s="99"/>
      <c r="C4" s="99"/>
      <c r="D4" s="99"/>
      <c r="E4" s="99"/>
      <c r="F4" s="99"/>
      <c r="G4" s="99"/>
      <c r="H4" s="99"/>
    </row>
    <row r="5" spans="1:8" ht="18.95" customHeight="1" x14ac:dyDescent="0.3">
      <c r="B5" s="3"/>
      <c r="C5" s="3"/>
      <c r="D5" s="109" t="s">
        <v>116</v>
      </c>
      <c r="E5" s="109"/>
      <c r="F5" s="109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00" t="s">
        <v>23</v>
      </c>
      <c r="C10" s="101"/>
      <c r="D10" s="102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3" t="s">
        <v>25</v>
      </c>
      <c r="C12" s="104"/>
      <c r="D12" s="105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3" t="s">
        <v>43</v>
      </c>
      <c r="C14" s="104"/>
      <c r="D14" s="105"/>
      <c r="E14" s="125" t="s">
        <v>42</v>
      </c>
      <c r="F14" s="106" t="s">
        <v>27</v>
      </c>
      <c r="G14" s="106"/>
      <c r="H14" s="106"/>
    </row>
    <row r="15" spans="1:8" ht="12.75" customHeight="1" x14ac:dyDescent="0.2">
      <c r="A15" s="8"/>
      <c r="B15" s="103"/>
      <c r="C15" s="104"/>
      <c r="D15" s="105"/>
      <c r="E15" s="125"/>
      <c r="F15" s="119" t="s">
        <v>50</v>
      </c>
      <c r="G15" s="120"/>
      <c r="H15" s="120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3" t="s">
        <v>44</v>
      </c>
      <c r="C17" s="104"/>
      <c r="D17" s="105"/>
      <c r="E17" s="125" t="s">
        <v>42</v>
      </c>
      <c r="F17" s="110" t="s">
        <v>101</v>
      </c>
      <c r="G17" s="111"/>
      <c r="H17" s="111"/>
    </row>
    <row r="18" spans="1:8" ht="12.95" customHeight="1" x14ac:dyDescent="0.2">
      <c r="A18" s="8"/>
      <c r="B18" s="103"/>
      <c r="C18" s="104"/>
      <c r="D18" s="105"/>
      <c r="E18" s="125"/>
      <c r="F18" s="110"/>
      <c r="G18" s="111"/>
      <c r="H18" s="111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3" t="s">
        <v>47</v>
      </c>
      <c r="C20" s="104"/>
      <c r="D20" s="105"/>
      <c r="E20" s="125" t="s">
        <v>42</v>
      </c>
      <c r="F20" s="23"/>
      <c r="G20" s="23"/>
      <c r="H20" s="23"/>
    </row>
    <row r="21" spans="1:8" ht="12.75" customHeight="1" x14ac:dyDescent="0.2">
      <c r="A21" s="8"/>
      <c r="B21" s="103"/>
      <c r="C21" s="104"/>
      <c r="D21" s="105"/>
      <c r="E21" s="125"/>
      <c r="F21" s="106"/>
      <c r="G21" s="106"/>
      <c r="H21" s="106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3" t="s">
        <v>28</v>
      </c>
      <c r="C23" s="104"/>
      <c r="D23" s="105"/>
      <c r="E23" s="16"/>
      <c r="F23" s="6"/>
      <c r="G23" s="17"/>
    </row>
    <row r="24" spans="1:8" ht="12.95" customHeight="1" x14ac:dyDescent="0.2">
      <c r="A24" s="8"/>
      <c r="B24" s="103" t="s">
        <v>49</v>
      </c>
      <c r="C24" s="104"/>
      <c r="D24" s="105"/>
      <c r="E24" s="16"/>
      <c r="F24" s="6"/>
    </row>
    <row r="25" spans="1:8" ht="12.95" customHeight="1" x14ac:dyDescent="0.2">
      <c r="B25" s="103" t="s">
        <v>29</v>
      </c>
      <c r="C25" s="104"/>
      <c r="D25" s="105"/>
      <c r="E25" s="16" t="s">
        <v>45</v>
      </c>
    </row>
    <row r="26" spans="1:8" ht="12.95" customHeight="1" x14ac:dyDescent="0.2">
      <c r="B26" s="121" t="s">
        <v>30</v>
      </c>
      <c r="C26" s="122"/>
      <c r="D26" s="123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3" t="s">
        <v>32</v>
      </c>
      <c r="C28" s="104"/>
      <c r="D28" s="105"/>
      <c r="E28" s="21" t="s">
        <v>46</v>
      </c>
    </row>
    <row r="29" spans="1:8" ht="12.95" customHeight="1" x14ac:dyDescent="0.2">
      <c r="B29" s="126"/>
      <c r="C29" s="127"/>
      <c r="D29" s="128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29" t="s">
        <v>35</v>
      </c>
      <c r="C37" s="130"/>
      <c r="D37" s="107" t="s">
        <v>117</v>
      </c>
      <c r="E37" s="107"/>
      <c r="F37" s="107"/>
      <c r="G37" s="107"/>
      <c r="H37" s="108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2" t="s">
        <v>127</v>
      </c>
      <c r="E39" s="107"/>
      <c r="F39" s="107"/>
      <c r="G39" s="107"/>
      <c r="H39" s="108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3" t="s">
        <v>118</v>
      </c>
      <c r="C41" s="114"/>
      <c r="D41" s="114"/>
      <c r="E41" s="114"/>
      <c r="F41" s="114"/>
      <c r="G41" s="114"/>
      <c r="H41" s="115"/>
    </row>
    <row r="42" spans="1:9" ht="12.75" customHeight="1" x14ac:dyDescent="0.2">
      <c r="A42" s="8"/>
      <c r="B42" s="116" t="s">
        <v>37</v>
      </c>
      <c r="C42" s="117"/>
      <c r="D42" s="117"/>
      <c r="E42" s="117"/>
      <c r="F42" s="117"/>
      <c r="G42" s="117"/>
      <c r="H42" s="118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24" t="s">
        <v>119</v>
      </c>
      <c r="C44" s="107"/>
      <c r="D44" s="107"/>
      <c r="E44" s="107"/>
      <c r="F44" s="107"/>
      <c r="G44" s="107"/>
      <c r="H44" s="108"/>
      <c r="I44" s="6"/>
    </row>
    <row r="45" spans="1:9" ht="12.95" customHeight="1" x14ac:dyDescent="0.2">
      <c r="A45" s="8"/>
      <c r="B45" s="116" t="s">
        <v>38</v>
      </c>
      <c r="C45" s="117"/>
      <c r="D45" s="117"/>
      <c r="E45" s="117"/>
      <c r="F45" s="117"/>
      <c r="G45" s="117"/>
      <c r="H45" s="118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F15:H15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&amp;C&amp;LD8AD4C69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zoomScaleNormal="100" workbookViewId="0">
      <selection activeCell="A57" sqref="A57"/>
    </sheetView>
  </sheetViews>
  <sheetFormatPr defaultRowHeight="12" x14ac:dyDescent="0.2"/>
  <cols>
    <col min="1" max="1" width="3.85546875" style="47" customWidth="1"/>
    <col min="2" max="2" width="67.85546875" style="45" customWidth="1"/>
    <col min="3" max="3" width="14.85546875" style="45" customWidth="1"/>
    <col min="4" max="4" width="14.7109375" style="52" customWidth="1"/>
    <col min="5" max="5" width="15.140625" style="52" customWidth="1"/>
    <col min="6" max="6" width="17" style="52" customWidth="1"/>
    <col min="7" max="7" width="12.85546875" style="45" customWidth="1"/>
    <col min="8" max="8" width="13.42578125" style="45" customWidth="1"/>
    <col min="9" max="9" width="13.5703125" style="45" customWidth="1"/>
    <col min="10" max="10" width="13.85546875" style="45" customWidth="1"/>
    <col min="11" max="11" width="12.85546875" style="45" customWidth="1"/>
    <col min="12" max="12" width="15.85546875" style="45" customWidth="1"/>
    <col min="13" max="16384" width="9.140625" style="45"/>
  </cols>
  <sheetData>
    <row r="1" spans="1:12" ht="21.75" customHeight="1" x14ac:dyDescent="0.3">
      <c r="A1" s="44"/>
      <c r="B1" s="134" t="s">
        <v>20</v>
      </c>
      <c r="C1" s="134"/>
      <c r="D1" s="50"/>
      <c r="E1" s="50"/>
      <c r="F1" s="50"/>
    </row>
    <row r="2" spans="1:12" ht="60" customHeight="1" x14ac:dyDescent="0.2">
      <c r="A2" s="135" t="s">
        <v>0</v>
      </c>
      <c r="B2" s="136" t="s">
        <v>72</v>
      </c>
      <c r="C2" s="132" t="s">
        <v>53</v>
      </c>
      <c r="D2" s="133" t="s">
        <v>48</v>
      </c>
      <c r="E2" s="133" t="s">
        <v>13</v>
      </c>
      <c r="F2" s="133"/>
      <c r="G2" s="132" t="s">
        <v>6</v>
      </c>
      <c r="H2" s="132"/>
      <c r="I2" s="132" t="s">
        <v>54</v>
      </c>
      <c r="J2" s="132"/>
      <c r="K2" s="132" t="s">
        <v>71</v>
      </c>
      <c r="L2" s="132"/>
    </row>
    <row r="3" spans="1:12" ht="36" customHeight="1" x14ac:dyDescent="0.2">
      <c r="A3" s="135"/>
      <c r="B3" s="136"/>
      <c r="C3" s="132"/>
      <c r="D3" s="133"/>
      <c r="E3" s="137" t="s">
        <v>7</v>
      </c>
      <c r="F3" s="137" t="s">
        <v>12</v>
      </c>
      <c r="G3" s="131" t="s">
        <v>7</v>
      </c>
      <c r="H3" s="131" t="s">
        <v>8</v>
      </c>
      <c r="I3" s="131" t="s">
        <v>7</v>
      </c>
      <c r="J3" s="131" t="s">
        <v>8</v>
      </c>
      <c r="K3" s="131" t="s">
        <v>7</v>
      </c>
      <c r="L3" s="131" t="s">
        <v>11</v>
      </c>
    </row>
    <row r="4" spans="1:12" ht="23.25" customHeight="1" x14ac:dyDescent="0.2">
      <c r="A4" s="135"/>
      <c r="B4" s="136"/>
      <c r="C4" s="132"/>
      <c r="D4" s="133"/>
      <c r="E4" s="137"/>
      <c r="F4" s="137"/>
      <c r="G4" s="131"/>
      <c r="H4" s="131"/>
      <c r="I4" s="131"/>
      <c r="J4" s="131"/>
      <c r="K4" s="131"/>
      <c r="L4" s="131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4">
        <v>1</v>
      </c>
      <c r="B6" s="89" t="s">
        <v>112</v>
      </c>
      <c r="C6" s="96">
        <f t="shared" ref="C6:L6" si="0">SUM(C7,C10,C13,C14,C15,C21,C24,C25,C18,C19,C20)</f>
        <v>870596</v>
      </c>
      <c r="D6" s="96">
        <f t="shared" si="0"/>
        <v>1004390480.7249993</v>
      </c>
      <c r="E6" s="96">
        <f t="shared" si="0"/>
        <v>724066</v>
      </c>
      <c r="F6" s="96">
        <f t="shared" si="0"/>
        <v>890237731.5</v>
      </c>
      <c r="G6" s="96">
        <f t="shared" si="0"/>
        <v>14085</v>
      </c>
      <c r="H6" s="96">
        <f t="shared" si="0"/>
        <v>18883096.52</v>
      </c>
      <c r="I6" s="96">
        <f t="shared" si="0"/>
        <v>51742</v>
      </c>
      <c r="J6" s="96">
        <f t="shared" si="0"/>
        <v>43569246.010000005</v>
      </c>
      <c r="K6" s="96">
        <f t="shared" si="0"/>
        <v>109094</v>
      </c>
      <c r="L6" s="96">
        <f t="shared" si="0"/>
        <v>87607230.335000008</v>
      </c>
    </row>
    <row r="7" spans="1:12" ht="16.5" customHeight="1" x14ac:dyDescent="0.2">
      <c r="A7" s="84">
        <v>2</v>
      </c>
      <c r="B7" s="90" t="s">
        <v>73</v>
      </c>
      <c r="C7" s="97">
        <v>276261</v>
      </c>
      <c r="D7" s="97">
        <v>554536920.51999903</v>
      </c>
      <c r="E7" s="97">
        <v>222614</v>
      </c>
      <c r="F7" s="97">
        <v>477024814.69</v>
      </c>
      <c r="G7" s="97">
        <v>5566</v>
      </c>
      <c r="H7" s="97">
        <v>11430044.470000001</v>
      </c>
      <c r="I7" s="97">
        <v>20766</v>
      </c>
      <c r="J7" s="97">
        <v>21938154.59</v>
      </c>
      <c r="K7" s="97">
        <v>39047</v>
      </c>
      <c r="L7" s="97">
        <v>46502291.280000001</v>
      </c>
    </row>
    <row r="8" spans="1:12" ht="16.5" customHeight="1" x14ac:dyDescent="0.2">
      <c r="A8" s="84">
        <v>3</v>
      </c>
      <c r="B8" s="91" t="s">
        <v>74</v>
      </c>
      <c r="C8" s="97">
        <v>155868</v>
      </c>
      <c r="D8" s="97">
        <v>380598998.49000001</v>
      </c>
      <c r="E8" s="97">
        <v>150022</v>
      </c>
      <c r="F8" s="97">
        <v>351821246.50999999</v>
      </c>
      <c r="G8" s="97">
        <v>3006</v>
      </c>
      <c r="H8" s="97">
        <v>7903393.1699999999</v>
      </c>
      <c r="I8" s="97">
        <v>3583</v>
      </c>
      <c r="J8" s="97">
        <v>4850993.08</v>
      </c>
      <c r="K8" s="97">
        <v>1384</v>
      </c>
      <c r="L8" s="97">
        <v>3892386.32</v>
      </c>
    </row>
    <row r="9" spans="1:12" ht="16.5" customHeight="1" x14ac:dyDescent="0.2">
      <c r="A9" s="84">
        <v>4</v>
      </c>
      <c r="B9" s="91" t="s">
        <v>75</v>
      </c>
      <c r="C9" s="97">
        <v>120393</v>
      </c>
      <c r="D9" s="97">
        <v>173937922.03</v>
      </c>
      <c r="E9" s="97">
        <v>72592</v>
      </c>
      <c r="F9" s="97">
        <v>125203568.18000001</v>
      </c>
      <c r="G9" s="97">
        <v>2560</v>
      </c>
      <c r="H9" s="97">
        <v>3526651.3</v>
      </c>
      <c r="I9" s="97">
        <v>17183</v>
      </c>
      <c r="J9" s="97">
        <v>17087161.510000002</v>
      </c>
      <c r="K9" s="97">
        <v>37663</v>
      </c>
      <c r="L9" s="97">
        <v>42609904.960000001</v>
      </c>
    </row>
    <row r="10" spans="1:12" ht="19.5" customHeight="1" x14ac:dyDescent="0.2">
      <c r="A10" s="84">
        <v>5</v>
      </c>
      <c r="B10" s="90" t="s">
        <v>76</v>
      </c>
      <c r="C10" s="97">
        <v>133735</v>
      </c>
      <c r="D10" s="97">
        <v>133206007.95999999</v>
      </c>
      <c r="E10" s="97">
        <v>103765</v>
      </c>
      <c r="F10" s="97">
        <v>125005005.95</v>
      </c>
      <c r="G10" s="97">
        <v>2611</v>
      </c>
      <c r="H10" s="97">
        <v>3572280.7</v>
      </c>
      <c r="I10" s="97">
        <v>10124</v>
      </c>
      <c r="J10" s="97">
        <v>9885509.9499999993</v>
      </c>
      <c r="K10" s="97">
        <v>21380</v>
      </c>
      <c r="L10" s="97">
        <v>19059401.010000002</v>
      </c>
    </row>
    <row r="11" spans="1:12" ht="19.5" customHeight="1" x14ac:dyDescent="0.2">
      <c r="A11" s="84">
        <v>6</v>
      </c>
      <c r="B11" s="91" t="s">
        <v>77</v>
      </c>
      <c r="C11" s="97">
        <v>15498</v>
      </c>
      <c r="D11" s="97">
        <v>33076482.010000002</v>
      </c>
      <c r="E11" s="97">
        <v>13399</v>
      </c>
      <c r="F11" s="97">
        <v>39720343.049999997</v>
      </c>
      <c r="G11" s="97">
        <v>440</v>
      </c>
      <c r="H11" s="97">
        <v>1759776.11</v>
      </c>
      <c r="I11" s="97">
        <v>1119</v>
      </c>
      <c r="J11" s="97">
        <v>1951854.89</v>
      </c>
      <c r="K11" s="97">
        <v>949</v>
      </c>
      <c r="L11" s="97">
        <v>2021673.61</v>
      </c>
    </row>
    <row r="12" spans="1:12" ht="19.5" customHeight="1" x14ac:dyDescent="0.2">
      <c r="A12" s="84">
        <v>7</v>
      </c>
      <c r="B12" s="91" t="s">
        <v>78</v>
      </c>
      <c r="C12" s="97">
        <v>118237</v>
      </c>
      <c r="D12" s="97">
        <v>100129525.95</v>
      </c>
      <c r="E12" s="97">
        <v>90366</v>
      </c>
      <c r="F12" s="97">
        <v>85284662.900000006</v>
      </c>
      <c r="G12" s="97">
        <v>2171</v>
      </c>
      <c r="H12" s="97">
        <v>1812504.59</v>
      </c>
      <c r="I12" s="97">
        <v>9005</v>
      </c>
      <c r="J12" s="97">
        <v>7933655.0599999996</v>
      </c>
      <c r="K12" s="97">
        <v>20431</v>
      </c>
      <c r="L12" s="97">
        <v>17037727.399999999</v>
      </c>
    </row>
    <row r="13" spans="1:12" ht="15" customHeight="1" x14ac:dyDescent="0.2">
      <c r="A13" s="84">
        <v>8</v>
      </c>
      <c r="B13" s="90" t="s">
        <v>18</v>
      </c>
      <c r="C13" s="97">
        <v>100803</v>
      </c>
      <c r="D13" s="97">
        <v>84741397.249999896</v>
      </c>
      <c r="E13" s="97">
        <v>95106</v>
      </c>
      <c r="F13" s="97">
        <v>80715473.589999899</v>
      </c>
      <c r="G13" s="97">
        <v>4392</v>
      </c>
      <c r="H13" s="97">
        <v>2096221.08</v>
      </c>
      <c r="I13" s="97">
        <v>1352</v>
      </c>
      <c r="J13" s="97">
        <v>1108378.81</v>
      </c>
      <c r="K13" s="97">
        <v>2032</v>
      </c>
      <c r="L13" s="97">
        <v>1646766.4</v>
      </c>
    </row>
    <row r="14" spans="1:12" ht="15.75" customHeight="1" x14ac:dyDescent="0.2">
      <c r="A14" s="84">
        <v>9</v>
      </c>
      <c r="B14" s="90" t="s">
        <v>19</v>
      </c>
      <c r="C14" s="97">
        <v>772</v>
      </c>
      <c r="D14" s="97">
        <v>1771472.9</v>
      </c>
      <c r="E14" s="97">
        <v>724</v>
      </c>
      <c r="F14" s="97">
        <v>1943924.15</v>
      </c>
      <c r="G14" s="97">
        <v>39</v>
      </c>
      <c r="H14" s="97">
        <v>91735.34</v>
      </c>
      <c r="I14" s="97">
        <v>7</v>
      </c>
      <c r="J14" s="97">
        <v>16362.76</v>
      </c>
      <c r="K14" s="97">
        <v>15</v>
      </c>
      <c r="L14" s="97">
        <v>26406.71</v>
      </c>
    </row>
    <row r="15" spans="1:12" ht="105.75" customHeight="1" x14ac:dyDescent="0.2">
      <c r="A15" s="84">
        <v>10</v>
      </c>
      <c r="B15" s="90" t="s">
        <v>102</v>
      </c>
      <c r="C15" s="97">
        <v>85072</v>
      </c>
      <c r="D15" s="97">
        <v>39346477.299999997</v>
      </c>
      <c r="E15" s="97">
        <v>72651</v>
      </c>
      <c r="F15" s="97">
        <v>35042736</v>
      </c>
      <c r="G15" s="97">
        <v>635</v>
      </c>
      <c r="H15" s="97">
        <v>319835.27</v>
      </c>
      <c r="I15" s="97">
        <v>150</v>
      </c>
      <c r="J15" s="97">
        <v>61852.19</v>
      </c>
      <c r="K15" s="97">
        <v>12087</v>
      </c>
      <c r="L15" s="97">
        <v>6430502.7000000104</v>
      </c>
    </row>
    <row r="16" spans="1:12" ht="21" customHeight="1" x14ac:dyDescent="0.2">
      <c r="A16" s="84">
        <v>11</v>
      </c>
      <c r="B16" s="91" t="s">
        <v>77</v>
      </c>
      <c r="C16" s="97">
        <v>5544</v>
      </c>
      <c r="D16" s="97">
        <v>5838428.9000000004</v>
      </c>
      <c r="E16" s="97">
        <v>3289</v>
      </c>
      <c r="F16" s="97">
        <v>3755193.64</v>
      </c>
      <c r="G16" s="97">
        <v>39</v>
      </c>
      <c r="H16" s="97">
        <v>39503.9</v>
      </c>
      <c r="I16" s="97">
        <v>5</v>
      </c>
      <c r="J16" s="97">
        <v>3593.2</v>
      </c>
      <c r="K16" s="97">
        <v>2232</v>
      </c>
      <c r="L16" s="97">
        <v>2341776.9</v>
      </c>
    </row>
    <row r="17" spans="1:12" ht="18" customHeight="1" x14ac:dyDescent="0.2">
      <c r="A17" s="84">
        <v>12</v>
      </c>
      <c r="B17" s="91" t="s">
        <v>78</v>
      </c>
      <c r="C17" s="97">
        <v>79528</v>
      </c>
      <c r="D17" s="97">
        <v>33508048.399999999</v>
      </c>
      <c r="E17" s="97">
        <v>69362</v>
      </c>
      <c r="F17" s="97">
        <v>31287542.359999999</v>
      </c>
      <c r="G17" s="97">
        <v>596</v>
      </c>
      <c r="H17" s="97">
        <v>280331.37</v>
      </c>
      <c r="I17" s="97">
        <v>145</v>
      </c>
      <c r="J17" s="97">
        <v>58258.99</v>
      </c>
      <c r="K17" s="97">
        <v>9855</v>
      </c>
      <c r="L17" s="97">
        <v>4088725.8000000198</v>
      </c>
    </row>
    <row r="18" spans="1:12" ht="21" customHeight="1" x14ac:dyDescent="0.2">
      <c r="A18" s="84">
        <v>13</v>
      </c>
      <c r="B18" s="92" t="s">
        <v>103</v>
      </c>
      <c r="C18" s="97">
        <v>210931</v>
      </c>
      <c r="D18" s="97">
        <v>44314011.4200003</v>
      </c>
      <c r="E18" s="97">
        <v>171212</v>
      </c>
      <c r="F18" s="97">
        <v>36934748.660000198</v>
      </c>
      <c r="G18" s="97">
        <v>369</v>
      </c>
      <c r="H18" s="97">
        <v>94188.3</v>
      </c>
      <c r="I18" s="97">
        <v>18192</v>
      </c>
      <c r="J18" s="97">
        <v>3860499.46</v>
      </c>
      <c r="K18" s="97">
        <v>28917</v>
      </c>
      <c r="L18" s="97">
        <v>6022219.2999999998</v>
      </c>
    </row>
    <row r="19" spans="1:12" ht="18" customHeight="1" x14ac:dyDescent="0.2">
      <c r="A19" s="84">
        <v>14</v>
      </c>
      <c r="B19" s="92" t="s">
        <v>104</v>
      </c>
      <c r="C19" s="97">
        <v>6323</v>
      </c>
      <c r="D19" s="97">
        <v>663842.71</v>
      </c>
      <c r="E19" s="97">
        <v>5988</v>
      </c>
      <c r="F19" s="97">
        <v>689309.26</v>
      </c>
      <c r="G19" s="97">
        <v>9</v>
      </c>
      <c r="H19" s="97">
        <v>1134.25</v>
      </c>
      <c r="I19" s="97">
        <v>36</v>
      </c>
      <c r="J19" s="97">
        <v>6693.9</v>
      </c>
      <c r="K19" s="97">
        <v>307</v>
      </c>
      <c r="L19" s="97">
        <v>32151.55</v>
      </c>
    </row>
    <row r="20" spans="1:12" ht="29.25" customHeight="1" x14ac:dyDescent="0.2">
      <c r="A20" s="84">
        <v>15</v>
      </c>
      <c r="B20" s="92" t="s">
        <v>108</v>
      </c>
      <c r="C20" s="97">
        <v>162</v>
      </c>
      <c r="D20" s="97">
        <v>68068.600000000006</v>
      </c>
      <c r="E20" s="97">
        <v>157</v>
      </c>
      <c r="F20" s="97">
        <v>70570.100000000006</v>
      </c>
      <c r="G20" s="97"/>
      <c r="H20" s="97"/>
      <c r="I20" s="97">
        <v>4</v>
      </c>
      <c r="J20" s="97">
        <v>1609.2</v>
      </c>
      <c r="K20" s="97">
        <v>2</v>
      </c>
      <c r="L20" s="97">
        <v>840.8</v>
      </c>
    </row>
    <row r="21" spans="1:12" ht="33.75" customHeight="1" x14ac:dyDescent="0.2">
      <c r="A21" s="84">
        <v>16</v>
      </c>
      <c r="B21" s="90" t="s">
        <v>79</v>
      </c>
      <c r="C21" s="97">
        <f t="shared" ref="C21:L21" si="1">SUM(C22:C23)</f>
        <v>736</v>
      </c>
      <c r="D21" s="97">
        <f t="shared" si="1"/>
        <v>1376379.35</v>
      </c>
      <c r="E21" s="97">
        <f t="shared" si="1"/>
        <v>656</v>
      </c>
      <c r="F21" s="97">
        <f t="shared" si="1"/>
        <v>1348514.9100000001</v>
      </c>
      <c r="G21" s="97">
        <f t="shared" si="1"/>
        <v>24</v>
      </c>
      <c r="H21" s="97">
        <f t="shared" si="1"/>
        <v>35687.1</v>
      </c>
      <c r="I21" s="97">
        <f t="shared" si="1"/>
        <v>12</v>
      </c>
      <c r="J21" s="97">
        <f t="shared" si="1"/>
        <v>18494.05</v>
      </c>
      <c r="K21" s="97">
        <f t="shared" si="1"/>
        <v>53</v>
      </c>
      <c r="L21" s="97">
        <f t="shared" si="1"/>
        <v>283599.65000000002</v>
      </c>
    </row>
    <row r="22" spans="1:12" ht="16.5" customHeight="1" x14ac:dyDescent="0.2">
      <c r="A22" s="84">
        <v>17</v>
      </c>
      <c r="B22" s="93" t="s">
        <v>1</v>
      </c>
      <c r="C22" s="97">
        <v>378</v>
      </c>
      <c r="D22" s="97">
        <v>323993.65000000002</v>
      </c>
      <c r="E22" s="97">
        <v>361</v>
      </c>
      <c r="F22" s="97">
        <v>544475.9</v>
      </c>
      <c r="G22" s="97">
        <v>8</v>
      </c>
      <c r="H22" s="97">
        <v>9791</v>
      </c>
      <c r="I22" s="97">
        <v>6</v>
      </c>
      <c r="J22" s="97">
        <v>5964.45</v>
      </c>
      <c r="K22" s="97">
        <v>10</v>
      </c>
      <c r="L22" s="97">
        <v>8408</v>
      </c>
    </row>
    <row r="23" spans="1:12" ht="18.75" customHeight="1" x14ac:dyDescent="0.2">
      <c r="A23" s="84">
        <v>18</v>
      </c>
      <c r="B23" s="93" t="s">
        <v>2</v>
      </c>
      <c r="C23" s="97">
        <v>358</v>
      </c>
      <c r="D23" s="97">
        <v>1052385.7</v>
      </c>
      <c r="E23" s="97">
        <v>295</v>
      </c>
      <c r="F23" s="97">
        <v>804039.01</v>
      </c>
      <c r="G23" s="97">
        <v>16</v>
      </c>
      <c r="H23" s="97">
        <v>25896.1</v>
      </c>
      <c r="I23" s="97">
        <v>6</v>
      </c>
      <c r="J23" s="97">
        <v>12529.6</v>
      </c>
      <c r="K23" s="97">
        <v>43</v>
      </c>
      <c r="L23" s="97">
        <v>275191.65000000002</v>
      </c>
    </row>
    <row r="24" spans="1:12" ht="39.75" customHeight="1" x14ac:dyDescent="0.2">
      <c r="A24" s="84">
        <v>19</v>
      </c>
      <c r="B24" s="90" t="s">
        <v>105</v>
      </c>
      <c r="C24" s="97">
        <v>40288</v>
      </c>
      <c r="D24" s="97">
        <v>128905438.515</v>
      </c>
      <c r="E24" s="97">
        <v>36680</v>
      </c>
      <c r="F24" s="97">
        <v>117819598.28</v>
      </c>
      <c r="G24" s="97">
        <v>319</v>
      </c>
      <c r="H24" s="97">
        <v>1084703.3600000001</v>
      </c>
      <c r="I24" s="97">
        <v>1032</v>
      </c>
      <c r="J24" s="97">
        <v>6304764.0999999996</v>
      </c>
      <c r="K24" s="97">
        <v>4006</v>
      </c>
      <c r="L24" s="97">
        <v>7049500.1349999905</v>
      </c>
    </row>
    <row r="25" spans="1:12" ht="31.5" customHeight="1" x14ac:dyDescent="0.2">
      <c r="A25" s="84">
        <v>20</v>
      </c>
      <c r="B25" s="90" t="s">
        <v>80</v>
      </c>
      <c r="C25" s="97">
        <v>15513</v>
      </c>
      <c r="D25" s="97">
        <v>15460464.199999999</v>
      </c>
      <c r="E25" s="97">
        <v>14513</v>
      </c>
      <c r="F25" s="97">
        <v>13643035.91</v>
      </c>
      <c r="G25" s="97">
        <v>121</v>
      </c>
      <c r="H25" s="97">
        <v>157266.65</v>
      </c>
      <c r="I25" s="97">
        <v>67</v>
      </c>
      <c r="J25" s="97">
        <v>366927</v>
      </c>
      <c r="K25" s="97">
        <v>1248</v>
      </c>
      <c r="L25" s="97">
        <v>553550.80000000098</v>
      </c>
    </row>
    <row r="26" spans="1:12" ht="20.25" customHeight="1" x14ac:dyDescent="0.2">
      <c r="A26" s="84">
        <v>21</v>
      </c>
      <c r="B26" s="91" t="s">
        <v>77</v>
      </c>
      <c r="C26" s="97">
        <v>4047</v>
      </c>
      <c r="D26" s="97">
        <v>9117475.5999999996</v>
      </c>
      <c r="E26" s="97">
        <v>4057</v>
      </c>
      <c r="F26" s="97">
        <v>8329512.5700000003</v>
      </c>
      <c r="G26" s="97">
        <v>55</v>
      </c>
      <c r="H26" s="97">
        <v>117045.95</v>
      </c>
      <c r="I26" s="97">
        <v>19</v>
      </c>
      <c r="J26" s="97">
        <v>24114.85</v>
      </c>
      <c r="K26" s="97">
        <v>18</v>
      </c>
      <c r="L26" s="97">
        <v>30892.2</v>
      </c>
    </row>
    <row r="27" spans="1:12" ht="20.25" customHeight="1" x14ac:dyDescent="0.2">
      <c r="A27" s="84">
        <v>22</v>
      </c>
      <c r="B27" s="91" t="s">
        <v>78</v>
      </c>
      <c r="C27" s="97">
        <v>11466</v>
      </c>
      <c r="D27" s="97">
        <v>6342988.5999999996</v>
      </c>
      <c r="E27" s="97">
        <v>10456</v>
      </c>
      <c r="F27" s="97">
        <v>5313523.3400000101</v>
      </c>
      <c r="G27" s="97">
        <v>66</v>
      </c>
      <c r="H27" s="97">
        <v>40220.699999999997</v>
      </c>
      <c r="I27" s="97">
        <v>48</v>
      </c>
      <c r="J27" s="97">
        <v>342812.15</v>
      </c>
      <c r="K27" s="97">
        <v>1230</v>
      </c>
      <c r="L27" s="97">
        <v>522658.60000000102</v>
      </c>
    </row>
    <row r="28" spans="1:12" ht="15" x14ac:dyDescent="0.2">
      <c r="A28" s="84">
        <v>23</v>
      </c>
      <c r="B28" s="89" t="s">
        <v>113</v>
      </c>
      <c r="C28" s="96">
        <f t="shared" ref="C28:L28" si="2">SUM(C29:C38)</f>
        <v>100315</v>
      </c>
      <c r="D28" s="96">
        <f t="shared" si="2"/>
        <v>1125034348.4000013</v>
      </c>
      <c r="E28" s="96">
        <f t="shared" si="2"/>
        <v>95147</v>
      </c>
      <c r="F28" s="96">
        <f t="shared" si="2"/>
        <v>1262199511.28</v>
      </c>
      <c r="G28" s="96">
        <f t="shared" si="2"/>
        <v>5230</v>
      </c>
      <c r="H28" s="96">
        <f t="shared" si="2"/>
        <v>101018155.34999999</v>
      </c>
      <c r="I28" s="96">
        <f t="shared" si="2"/>
        <v>715</v>
      </c>
      <c r="J28" s="96">
        <f t="shared" si="2"/>
        <v>11406349.189999999</v>
      </c>
      <c r="K28" s="96">
        <f t="shared" si="2"/>
        <v>687</v>
      </c>
      <c r="L28" s="96">
        <f t="shared" si="2"/>
        <v>2445232.7999999998</v>
      </c>
    </row>
    <row r="29" spans="1:12" ht="15.75" customHeight="1" x14ac:dyDescent="0.2">
      <c r="A29" s="84">
        <v>24</v>
      </c>
      <c r="B29" s="90" t="s">
        <v>5</v>
      </c>
      <c r="C29" s="97">
        <v>48141</v>
      </c>
      <c r="D29" s="97">
        <v>735001770.43000102</v>
      </c>
      <c r="E29" s="97">
        <v>43309</v>
      </c>
      <c r="F29" s="97">
        <v>740533438.27999997</v>
      </c>
      <c r="G29" s="97">
        <v>3711</v>
      </c>
      <c r="H29" s="97">
        <v>81544459.219999999</v>
      </c>
      <c r="I29" s="97">
        <v>331</v>
      </c>
      <c r="J29" s="97">
        <v>6074960.5300000003</v>
      </c>
      <c r="K29" s="97">
        <v>468</v>
      </c>
      <c r="L29" s="97">
        <v>1344891.28</v>
      </c>
    </row>
    <row r="30" spans="1:12" ht="15" x14ac:dyDescent="0.2">
      <c r="A30" s="84">
        <v>25</v>
      </c>
      <c r="B30" s="90" t="s">
        <v>1</v>
      </c>
      <c r="C30" s="97">
        <v>15066</v>
      </c>
      <c r="D30" s="97">
        <v>37725195.590000004</v>
      </c>
      <c r="E30" s="97">
        <v>13737</v>
      </c>
      <c r="F30" s="97">
        <v>63502810.799999997</v>
      </c>
      <c r="G30" s="97">
        <v>1196</v>
      </c>
      <c r="H30" s="97">
        <v>12821773.33</v>
      </c>
      <c r="I30" s="97">
        <v>46</v>
      </c>
      <c r="J30" s="97">
        <v>1073250.82</v>
      </c>
      <c r="K30" s="97">
        <v>73</v>
      </c>
      <c r="L30" s="97">
        <v>172364</v>
      </c>
    </row>
    <row r="31" spans="1:12" ht="15" x14ac:dyDescent="0.2">
      <c r="A31" s="84">
        <v>26</v>
      </c>
      <c r="B31" s="90" t="s">
        <v>103</v>
      </c>
      <c r="C31" s="97">
        <v>8212</v>
      </c>
      <c r="D31" s="97">
        <v>1702642.20000001</v>
      </c>
      <c r="E31" s="97">
        <v>8192</v>
      </c>
      <c r="F31" s="97">
        <v>1801390.8000000101</v>
      </c>
      <c r="G31" s="97">
        <v>18</v>
      </c>
      <c r="H31" s="97">
        <v>6875</v>
      </c>
      <c r="I31" s="97">
        <v>1</v>
      </c>
      <c r="J31" s="97">
        <v>18.100000000000001</v>
      </c>
      <c r="K31" s="97">
        <v>2</v>
      </c>
      <c r="L31" s="97">
        <v>420.4</v>
      </c>
    </row>
    <row r="32" spans="1:12" ht="15" x14ac:dyDescent="0.2">
      <c r="A32" s="84">
        <v>27</v>
      </c>
      <c r="B32" s="90" t="s">
        <v>104</v>
      </c>
      <c r="C32" s="97">
        <v>1326</v>
      </c>
      <c r="D32" s="97">
        <v>138206.20000000001</v>
      </c>
      <c r="E32" s="97">
        <v>1323</v>
      </c>
      <c r="F32" s="97">
        <v>157772.1</v>
      </c>
      <c r="G32" s="97">
        <v>2</v>
      </c>
      <c r="H32" s="97">
        <v>210.1</v>
      </c>
      <c r="I32" s="97">
        <v>1</v>
      </c>
      <c r="J32" s="97">
        <v>105.1</v>
      </c>
      <c r="K32" s="97"/>
      <c r="L32" s="97"/>
    </row>
    <row r="33" spans="1:12" ht="63.75" x14ac:dyDescent="0.2">
      <c r="A33" s="84">
        <v>28</v>
      </c>
      <c r="B33" s="90" t="s">
        <v>81</v>
      </c>
      <c r="C33" s="97">
        <v>4641</v>
      </c>
      <c r="D33" s="97">
        <v>4705111</v>
      </c>
      <c r="E33" s="97">
        <v>4580</v>
      </c>
      <c r="F33" s="97">
        <v>5337296.34</v>
      </c>
      <c r="G33" s="97">
        <v>57</v>
      </c>
      <c r="H33" s="97">
        <v>70012.95</v>
      </c>
      <c r="I33" s="97">
        <v>3</v>
      </c>
      <c r="J33" s="97">
        <v>3153</v>
      </c>
      <c r="K33" s="97">
        <v>10</v>
      </c>
      <c r="L33" s="97">
        <v>10510</v>
      </c>
    </row>
    <row r="34" spans="1:12" ht="25.5" x14ac:dyDescent="0.2">
      <c r="A34" s="84">
        <v>29</v>
      </c>
      <c r="B34" s="90" t="s">
        <v>82</v>
      </c>
      <c r="C34" s="97">
        <v>13372</v>
      </c>
      <c r="D34" s="97">
        <v>304199009.72000003</v>
      </c>
      <c r="E34" s="97">
        <v>14510</v>
      </c>
      <c r="F34" s="97">
        <v>406849894.87</v>
      </c>
      <c r="G34" s="97">
        <v>115</v>
      </c>
      <c r="H34" s="97">
        <v>4606180.16</v>
      </c>
      <c r="I34" s="97">
        <v>27</v>
      </c>
      <c r="J34" s="97">
        <v>2864283.39</v>
      </c>
      <c r="K34" s="97">
        <v>52</v>
      </c>
      <c r="L34" s="97">
        <v>509440.12</v>
      </c>
    </row>
    <row r="35" spans="1:12" ht="25.5" x14ac:dyDescent="0.2">
      <c r="A35" s="84">
        <v>30</v>
      </c>
      <c r="B35" s="90" t="s">
        <v>106</v>
      </c>
      <c r="C35" s="97">
        <v>4847</v>
      </c>
      <c r="D35" s="97">
        <v>7883363.2599999998</v>
      </c>
      <c r="E35" s="97">
        <v>5242</v>
      </c>
      <c r="F35" s="97">
        <v>14189660.949999999</v>
      </c>
      <c r="G35" s="97">
        <v>41</v>
      </c>
      <c r="H35" s="97">
        <v>144330.5</v>
      </c>
      <c r="I35" s="97">
        <v>4</v>
      </c>
      <c r="J35" s="97">
        <v>11526</v>
      </c>
      <c r="K35" s="97">
        <v>17</v>
      </c>
      <c r="L35" s="97">
        <v>33451</v>
      </c>
    </row>
    <row r="36" spans="1:12" ht="25.5" x14ac:dyDescent="0.2">
      <c r="A36" s="84">
        <v>31</v>
      </c>
      <c r="B36" s="90" t="s">
        <v>14</v>
      </c>
      <c r="C36" s="97">
        <v>15</v>
      </c>
      <c r="D36" s="97">
        <v>60952</v>
      </c>
      <c r="E36" s="97">
        <v>13</v>
      </c>
      <c r="F36" s="97">
        <v>56754</v>
      </c>
      <c r="G36" s="97">
        <v>2</v>
      </c>
      <c r="H36" s="97">
        <v>10510</v>
      </c>
      <c r="I36" s="97"/>
      <c r="J36" s="97"/>
      <c r="K36" s="97"/>
      <c r="L36" s="97"/>
    </row>
    <row r="37" spans="1:12" ht="15" x14ac:dyDescent="0.2">
      <c r="A37" s="84">
        <v>32</v>
      </c>
      <c r="B37" s="90" t="s">
        <v>15</v>
      </c>
      <c r="C37" s="97">
        <v>1034</v>
      </c>
      <c r="D37" s="97">
        <v>19184020</v>
      </c>
      <c r="E37" s="97">
        <v>782</v>
      </c>
      <c r="F37" s="97">
        <v>14412399.810000001</v>
      </c>
      <c r="G37" s="97">
        <v>41</v>
      </c>
      <c r="H37" s="97">
        <v>859483</v>
      </c>
      <c r="I37" s="97">
        <v>206</v>
      </c>
      <c r="J37" s="97">
        <v>924001</v>
      </c>
      <c r="K37" s="97">
        <v>6</v>
      </c>
      <c r="L37" s="97">
        <v>126120</v>
      </c>
    </row>
    <row r="38" spans="1:12" ht="81" customHeight="1" x14ac:dyDescent="0.2">
      <c r="A38" s="84">
        <v>33</v>
      </c>
      <c r="B38" s="90" t="s">
        <v>83</v>
      </c>
      <c r="C38" s="97">
        <v>3661</v>
      </c>
      <c r="D38" s="97">
        <v>14434078</v>
      </c>
      <c r="E38" s="97">
        <v>3459</v>
      </c>
      <c r="F38" s="97">
        <v>15358093.33</v>
      </c>
      <c r="G38" s="97">
        <v>47</v>
      </c>
      <c r="H38" s="97">
        <v>954321.09</v>
      </c>
      <c r="I38" s="97">
        <v>96</v>
      </c>
      <c r="J38" s="97">
        <v>455051.25</v>
      </c>
      <c r="K38" s="97">
        <v>59</v>
      </c>
      <c r="L38" s="97">
        <v>248036</v>
      </c>
    </row>
    <row r="39" spans="1:12" ht="21" customHeight="1" x14ac:dyDescent="0.2">
      <c r="A39" s="84">
        <v>34</v>
      </c>
      <c r="B39" s="89" t="s">
        <v>114</v>
      </c>
      <c r="C39" s="96">
        <f t="shared" ref="C39:L39" si="3">SUM(C40,C47,C48,C49)</f>
        <v>321946</v>
      </c>
      <c r="D39" s="96">
        <f t="shared" si="3"/>
        <v>603511756.60999894</v>
      </c>
      <c r="E39" s="96">
        <f t="shared" si="3"/>
        <v>233984</v>
      </c>
      <c r="F39" s="96">
        <f t="shared" si="3"/>
        <v>622950107.27000093</v>
      </c>
      <c r="G39" s="96">
        <f t="shared" si="3"/>
        <v>6404</v>
      </c>
      <c r="H39" s="96">
        <f t="shared" si="3"/>
        <v>52787402.170000002</v>
      </c>
      <c r="I39" s="96">
        <f t="shared" si="3"/>
        <v>4341</v>
      </c>
      <c r="J39" s="96">
        <f t="shared" si="3"/>
        <v>11599360.71000004</v>
      </c>
      <c r="K39" s="96">
        <f t="shared" si="3"/>
        <v>82468</v>
      </c>
      <c r="L39" s="96">
        <f t="shared" si="3"/>
        <v>78951939.799997345</v>
      </c>
    </row>
    <row r="40" spans="1:12" ht="19.5" customHeight="1" x14ac:dyDescent="0.2">
      <c r="A40" s="84">
        <v>35</v>
      </c>
      <c r="B40" s="90" t="s">
        <v>84</v>
      </c>
      <c r="C40" s="97">
        <f t="shared" ref="C40:L40" si="4">SUM(C41,C44)</f>
        <v>262489</v>
      </c>
      <c r="D40" s="97">
        <f t="shared" si="4"/>
        <v>414348963.12000799</v>
      </c>
      <c r="E40" s="97">
        <f t="shared" si="4"/>
        <v>174786</v>
      </c>
      <c r="F40" s="97">
        <f t="shared" si="4"/>
        <v>375269589.04000098</v>
      </c>
      <c r="G40" s="97">
        <f t="shared" si="4"/>
        <v>4349</v>
      </c>
      <c r="H40" s="97">
        <f t="shared" si="4"/>
        <v>12063237.310000001</v>
      </c>
      <c r="I40" s="97">
        <f t="shared" si="4"/>
        <v>3812</v>
      </c>
      <c r="J40" s="97">
        <f t="shared" si="4"/>
        <v>6343574.9400000302</v>
      </c>
      <c r="K40" s="97">
        <f t="shared" si="4"/>
        <v>75354</v>
      </c>
      <c r="L40" s="97">
        <f t="shared" si="4"/>
        <v>68166971.349997416</v>
      </c>
    </row>
    <row r="41" spans="1:12" ht="19.5" customHeight="1" x14ac:dyDescent="0.2">
      <c r="A41" s="84">
        <v>36</v>
      </c>
      <c r="B41" s="90" t="s">
        <v>85</v>
      </c>
      <c r="C41" s="97">
        <v>37305</v>
      </c>
      <c r="D41" s="97">
        <v>149672133.19</v>
      </c>
      <c r="E41" s="97">
        <v>31582</v>
      </c>
      <c r="F41" s="97">
        <v>149761197.47999999</v>
      </c>
      <c r="G41" s="97">
        <v>970</v>
      </c>
      <c r="H41" s="97">
        <v>4571356.3600000003</v>
      </c>
      <c r="I41" s="97">
        <v>195</v>
      </c>
      <c r="J41" s="97">
        <v>2074760.61</v>
      </c>
      <c r="K41" s="97">
        <v>3620</v>
      </c>
      <c r="L41" s="97">
        <v>5801875.3500000099</v>
      </c>
    </row>
    <row r="42" spans="1:12" ht="16.5" customHeight="1" x14ac:dyDescent="0.2">
      <c r="A42" s="84">
        <v>37</v>
      </c>
      <c r="B42" s="91" t="s">
        <v>86</v>
      </c>
      <c r="C42" s="97">
        <v>24892</v>
      </c>
      <c r="D42" s="97">
        <v>132533297.56</v>
      </c>
      <c r="E42" s="97">
        <v>23870</v>
      </c>
      <c r="F42" s="97">
        <v>136756976.38</v>
      </c>
      <c r="G42" s="97">
        <v>723</v>
      </c>
      <c r="H42" s="97">
        <v>4128798.06</v>
      </c>
      <c r="I42" s="97">
        <v>41</v>
      </c>
      <c r="J42" s="97">
        <v>1844028.19</v>
      </c>
      <c r="K42" s="97">
        <v>52</v>
      </c>
      <c r="L42" s="97">
        <v>193805.01</v>
      </c>
    </row>
    <row r="43" spans="1:12" ht="16.5" customHeight="1" x14ac:dyDescent="0.2">
      <c r="A43" s="84">
        <v>38</v>
      </c>
      <c r="B43" s="91" t="s">
        <v>75</v>
      </c>
      <c r="C43" s="97">
        <v>12413</v>
      </c>
      <c r="D43" s="97">
        <v>17138835.6300001</v>
      </c>
      <c r="E43" s="97">
        <v>7712</v>
      </c>
      <c r="F43" s="97">
        <v>13004221.1</v>
      </c>
      <c r="G43" s="97">
        <v>247</v>
      </c>
      <c r="H43" s="97">
        <v>442558.3</v>
      </c>
      <c r="I43" s="97">
        <v>154</v>
      </c>
      <c r="J43" s="97">
        <v>230732.42</v>
      </c>
      <c r="K43" s="97">
        <v>3568</v>
      </c>
      <c r="L43" s="97">
        <v>5608070.3399999999</v>
      </c>
    </row>
    <row r="44" spans="1:12" ht="21" customHeight="1" x14ac:dyDescent="0.2">
      <c r="A44" s="84">
        <v>39</v>
      </c>
      <c r="B44" s="90" t="s">
        <v>87</v>
      </c>
      <c r="C44" s="97">
        <v>225184</v>
      </c>
      <c r="D44" s="97">
        <v>264676829.93000799</v>
      </c>
      <c r="E44" s="97">
        <v>143204</v>
      </c>
      <c r="F44" s="97">
        <v>225508391.56000099</v>
      </c>
      <c r="G44" s="97">
        <v>3379</v>
      </c>
      <c r="H44" s="97">
        <v>7491880.9500000002</v>
      </c>
      <c r="I44" s="97">
        <v>3617</v>
      </c>
      <c r="J44" s="97">
        <v>4268814.3300000299</v>
      </c>
      <c r="K44" s="97">
        <v>71734</v>
      </c>
      <c r="L44" s="97">
        <v>62365095.9999974</v>
      </c>
    </row>
    <row r="45" spans="1:12" ht="25.5" customHeight="1" x14ac:dyDescent="0.2">
      <c r="A45" s="84">
        <v>40</v>
      </c>
      <c r="B45" s="91" t="s">
        <v>88</v>
      </c>
      <c r="C45" s="97">
        <v>36983</v>
      </c>
      <c r="D45" s="97">
        <v>107821982.39</v>
      </c>
      <c r="E45" s="97">
        <v>33963</v>
      </c>
      <c r="F45" s="97">
        <v>126928042.67</v>
      </c>
      <c r="G45" s="97">
        <v>1467</v>
      </c>
      <c r="H45" s="97">
        <v>5421892.7400000002</v>
      </c>
      <c r="I45" s="97">
        <v>537</v>
      </c>
      <c r="J45" s="97">
        <v>1551521.24</v>
      </c>
      <c r="K45" s="97">
        <v>386</v>
      </c>
      <c r="L45" s="97">
        <v>820918.2</v>
      </c>
    </row>
    <row r="46" spans="1:12" ht="17.25" customHeight="1" x14ac:dyDescent="0.2">
      <c r="A46" s="84">
        <v>41</v>
      </c>
      <c r="B46" s="91" t="s">
        <v>78</v>
      </c>
      <c r="C46" s="97">
        <v>188201</v>
      </c>
      <c r="D46" s="97">
        <v>156854847.54000399</v>
      </c>
      <c r="E46" s="97">
        <v>109241</v>
      </c>
      <c r="F46" s="97">
        <v>98580348.889995798</v>
      </c>
      <c r="G46" s="97">
        <v>1912</v>
      </c>
      <c r="H46" s="97">
        <v>2069988.21</v>
      </c>
      <c r="I46" s="97">
        <v>3080</v>
      </c>
      <c r="J46" s="97">
        <v>2717293.0900000301</v>
      </c>
      <c r="K46" s="97">
        <v>71348</v>
      </c>
      <c r="L46" s="97">
        <v>61544177.799997501</v>
      </c>
    </row>
    <row r="47" spans="1:12" ht="42" customHeight="1" x14ac:dyDescent="0.2">
      <c r="A47" s="84">
        <v>42</v>
      </c>
      <c r="B47" s="90" t="s">
        <v>89</v>
      </c>
      <c r="C47" s="97">
        <v>47169</v>
      </c>
      <c r="D47" s="97">
        <v>171833262.45999101</v>
      </c>
      <c r="E47" s="97">
        <v>48639</v>
      </c>
      <c r="F47" s="97">
        <v>233991988.41999999</v>
      </c>
      <c r="G47" s="97">
        <v>1841</v>
      </c>
      <c r="H47" s="97">
        <v>40384151.32</v>
      </c>
      <c r="I47" s="97">
        <v>454</v>
      </c>
      <c r="J47" s="97">
        <v>5145506.6700000102</v>
      </c>
      <c r="K47" s="97">
        <v>5007</v>
      </c>
      <c r="L47" s="97">
        <v>6921746.3799999198</v>
      </c>
    </row>
    <row r="48" spans="1:12" ht="30" customHeight="1" x14ac:dyDescent="0.2">
      <c r="A48" s="84">
        <v>43</v>
      </c>
      <c r="B48" s="94" t="s">
        <v>16</v>
      </c>
      <c r="C48" s="97">
        <v>6237</v>
      </c>
      <c r="D48" s="97">
        <v>13707829.91</v>
      </c>
      <c r="E48" s="97">
        <v>4978</v>
      </c>
      <c r="F48" s="97">
        <v>10080506.560000001</v>
      </c>
      <c r="G48" s="97">
        <v>110</v>
      </c>
      <c r="H48" s="97">
        <v>272599.23</v>
      </c>
      <c r="I48" s="97">
        <v>53</v>
      </c>
      <c r="J48" s="97">
        <v>98088.1</v>
      </c>
      <c r="K48" s="97">
        <v>1754</v>
      </c>
      <c r="L48" s="97">
        <v>3643095.37</v>
      </c>
    </row>
    <row r="49" spans="1:12" ht="43.5" customHeight="1" x14ac:dyDescent="0.2">
      <c r="A49" s="84">
        <v>44</v>
      </c>
      <c r="B49" s="90" t="s">
        <v>90</v>
      </c>
      <c r="C49" s="97">
        <v>6051</v>
      </c>
      <c r="D49" s="97">
        <v>3621701.1199999801</v>
      </c>
      <c r="E49" s="97">
        <v>5581</v>
      </c>
      <c r="F49" s="97">
        <v>3608023.24999998</v>
      </c>
      <c r="G49" s="97">
        <v>104</v>
      </c>
      <c r="H49" s="97">
        <v>67414.31</v>
      </c>
      <c r="I49" s="97">
        <v>22</v>
      </c>
      <c r="J49" s="97">
        <v>12191</v>
      </c>
      <c r="K49" s="97">
        <v>353</v>
      </c>
      <c r="L49" s="97">
        <v>220126.7</v>
      </c>
    </row>
    <row r="50" spans="1:12" ht="17.25" customHeight="1" x14ac:dyDescent="0.2">
      <c r="A50" s="84">
        <v>45</v>
      </c>
      <c r="B50" s="89" t="s">
        <v>115</v>
      </c>
      <c r="C50" s="96">
        <f t="shared" ref="C50:L50" si="5">SUM(C51:C54)</f>
        <v>25003</v>
      </c>
      <c r="D50" s="96">
        <f t="shared" si="5"/>
        <v>876367.12</v>
      </c>
      <c r="E50" s="96">
        <f t="shared" si="5"/>
        <v>24925</v>
      </c>
      <c r="F50" s="96">
        <f t="shared" si="5"/>
        <v>1167572.01</v>
      </c>
      <c r="G50" s="96">
        <f t="shared" si="5"/>
        <v>4</v>
      </c>
      <c r="H50" s="96">
        <f t="shared" si="5"/>
        <v>6425.17</v>
      </c>
      <c r="I50" s="96">
        <f t="shared" si="5"/>
        <v>231</v>
      </c>
      <c r="J50" s="96">
        <f t="shared" si="5"/>
        <v>27692.160000000003</v>
      </c>
      <c r="K50" s="96">
        <f t="shared" si="5"/>
        <v>114</v>
      </c>
      <c r="L50" s="96">
        <f t="shared" si="5"/>
        <v>3750.7500000000005</v>
      </c>
    </row>
    <row r="51" spans="1:12" ht="18.75" customHeight="1" x14ac:dyDescent="0.2">
      <c r="A51" s="84">
        <v>46</v>
      </c>
      <c r="B51" s="90" t="s">
        <v>9</v>
      </c>
      <c r="C51" s="97">
        <v>18901</v>
      </c>
      <c r="D51" s="97">
        <v>498805.87</v>
      </c>
      <c r="E51" s="97">
        <v>18871</v>
      </c>
      <c r="F51" s="97">
        <v>718294.99</v>
      </c>
      <c r="G51" s="97">
        <v>2</v>
      </c>
      <c r="H51" s="97">
        <v>1382.67</v>
      </c>
      <c r="I51" s="97">
        <v>152</v>
      </c>
      <c r="J51" s="97">
        <v>13149.88</v>
      </c>
      <c r="K51" s="97">
        <v>82</v>
      </c>
      <c r="L51" s="97">
        <v>1664.74</v>
      </c>
    </row>
    <row r="52" spans="1:12" ht="20.25" customHeight="1" x14ac:dyDescent="0.2">
      <c r="A52" s="84">
        <v>47</v>
      </c>
      <c r="B52" s="90" t="s">
        <v>10</v>
      </c>
      <c r="C52" s="97">
        <v>3919</v>
      </c>
      <c r="D52" s="97">
        <v>269639.02</v>
      </c>
      <c r="E52" s="97">
        <v>3885</v>
      </c>
      <c r="F52" s="97">
        <v>309690.09999999998</v>
      </c>
      <c r="G52" s="97">
        <v>1</v>
      </c>
      <c r="H52" s="97">
        <v>4989.6000000000004</v>
      </c>
      <c r="I52" s="97">
        <v>46</v>
      </c>
      <c r="J52" s="97">
        <v>7927.8</v>
      </c>
      <c r="K52" s="97">
        <v>28</v>
      </c>
      <c r="L52" s="97">
        <v>1745.48</v>
      </c>
    </row>
    <row r="53" spans="1:12" ht="65.25" customHeight="1" x14ac:dyDescent="0.2">
      <c r="A53" s="84">
        <v>48</v>
      </c>
      <c r="B53" s="90" t="s">
        <v>91</v>
      </c>
      <c r="C53" s="97">
        <v>989</v>
      </c>
      <c r="D53" s="97">
        <v>14843.07</v>
      </c>
      <c r="E53" s="97">
        <v>987</v>
      </c>
      <c r="F53" s="97">
        <v>18466.54</v>
      </c>
      <c r="G53" s="97"/>
      <c r="H53" s="97"/>
      <c r="I53" s="97">
        <v>13</v>
      </c>
      <c r="J53" s="97">
        <v>527.63</v>
      </c>
      <c r="K53" s="97">
        <v>1</v>
      </c>
      <c r="L53" s="97">
        <v>12.61</v>
      </c>
    </row>
    <row r="54" spans="1:12" ht="20.25" customHeight="1" x14ac:dyDescent="0.2">
      <c r="A54" s="84">
        <v>49</v>
      </c>
      <c r="B54" s="90" t="s">
        <v>92</v>
      </c>
      <c r="C54" s="97">
        <v>1194</v>
      </c>
      <c r="D54" s="97">
        <v>93079.16</v>
      </c>
      <c r="E54" s="97">
        <v>1182</v>
      </c>
      <c r="F54" s="97">
        <v>121120.38</v>
      </c>
      <c r="G54" s="97">
        <v>1</v>
      </c>
      <c r="H54" s="97">
        <v>52.9</v>
      </c>
      <c r="I54" s="97">
        <v>20</v>
      </c>
      <c r="J54" s="97">
        <v>6086.85</v>
      </c>
      <c r="K54" s="97">
        <v>3</v>
      </c>
      <c r="L54" s="97">
        <v>327.92</v>
      </c>
    </row>
    <row r="55" spans="1:12" ht="21.75" customHeight="1" x14ac:dyDescent="0.2">
      <c r="A55" s="84">
        <v>50</v>
      </c>
      <c r="B55" s="89" t="s">
        <v>107</v>
      </c>
      <c r="C55" s="96">
        <v>379910</v>
      </c>
      <c r="D55" s="96">
        <v>159628726.21999899</v>
      </c>
      <c r="E55" s="96">
        <v>153018</v>
      </c>
      <c r="F55" s="96">
        <v>64782849.160000399</v>
      </c>
      <c r="G55" s="96"/>
      <c r="H55" s="96"/>
      <c r="I55" s="96">
        <v>373085</v>
      </c>
      <c r="J55" s="96">
        <v>192775901.65999901</v>
      </c>
      <c r="K55" s="97">
        <v>6825</v>
      </c>
      <c r="L55" s="96">
        <v>3253945.8399999901</v>
      </c>
    </row>
    <row r="56" spans="1:12" ht="19.5" customHeight="1" x14ac:dyDescent="0.2">
      <c r="A56" s="84">
        <v>51</v>
      </c>
      <c r="B56" s="95" t="s">
        <v>126</v>
      </c>
      <c r="C56" s="96">
        <f t="shared" ref="C56:L56" si="6">SUM(C6,C28,C39,C50,C55)</f>
        <v>1697770</v>
      </c>
      <c r="D56" s="96">
        <f t="shared" si="6"/>
        <v>2893441679.0749984</v>
      </c>
      <c r="E56" s="96">
        <f t="shared" si="6"/>
        <v>1231140</v>
      </c>
      <c r="F56" s="96">
        <f t="shared" si="6"/>
        <v>2841337771.2200012</v>
      </c>
      <c r="G56" s="96">
        <f t="shared" si="6"/>
        <v>25723</v>
      </c>
      <c r="H56" s="96">
        <f t="shared" si="6"/>
        <v>172695079.20999998</v>
      </c>
      <c r="I56" s="96">
        <f t="shared" si="6"/>
        <v>430114</v>
      </c>
      <c r="J56" s="96">
        <f t="shared" si="6"/>
        <v>259378549.72999907</v>
      </c>
      <c r="K56" s="96">
        <f t="shared" si="6"/>
        <v>199188</v>
      </c>
      <c r="L56" s="96">
        <f t="shared" si="6"/>
        <v>172262099.52499735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  <mergeCell ref="H3:H4"/>
    <mergeCell ref="K3:K4"/>
    <mergeCell ref="L3:L4"/>
    <mergeCell ref="K2:L2"/>
    <mergeCell ref="I2:J2"/>
    <mergeCell ref="I3:I4"/>
    <mergeCell ref="J3:J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65" firstPageNumber="2" fitToWidth="2" fitToHeight="2" orientation="landscape" useFirstPageNumber="1" r:id="rId1"/>
  <headerFooter>
    <oddFooter>&amp;LD8AD4C69&amp;CФорма № Зведений- 10, Підрозділ: Державна судова адміністрація України,
 Початок періоду: 01.01.2020, Кінець періоду: 31.12.2020&amp;R&amp;P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defaultRowHeight="12.75" x14ac:dyDescent="0.2"/>
  <cols>
    <col min="1" max="1" width="4.7109375" customWidth="1"/>
    <col min="2" max="2" width="67.5703125" customWidth="1"/>
    <col min="3" max="4" width="15.42578125" customWidth="1"/>
    <col min="5" max="5" width="11.85546875" customWidth="1"/>
    <col min="6" max="6" width="16" customWidth="1"/>
  </cols>
  <sheetData>
    <row r="1" spans="1:6" ht="18.75" customHeight="1" x14ac:dyDescent="0.2">
      <c r="A1" s="60"/>
      <c r="B1" s="61" t="s">
        <v>96</v>
      </c>
      <c r="C1" s="61"/>
      <c r="D1" s="61"/>
      <c r="E1" s="60"/>
      <c r="F1" s="60"/>
    </row>
    <row r="2" spans="1:6" ht="8.25" customHeight="1" x14ac:dyDescent="0.2">
      <c r="A2" s="60"/>
      <c r="B2" s="62"/>
      <c r="C2" s="62"/>
      <c r="D2" s="62"/>
      <c r="E2" s="60"/>
      <c r="F2" s="60"/>
    </row>
    <row r="3" spans="1:6" ht="44.25" customHeight="1" x14ac:dyDescent="0.2">
      <c r="A3" s="63" t="s">
        <v>0</v>
      </c>
      <c r="B3" s="148" t="s">
        <v>17</v>
      </c>
      <c r="C3" s="149"/>
      <c r="D3" s="150"/>
      <c r="E3" s="64" t="s">
        <v>7</v>
      </c>
      <c r="F3" s="64" t="s">
        <v>11</v>
      </c>
    </row>
    <row r="4" spans="1:6" ht="18" customHeight="1" x14ac:dyDescent="0.2">
      <c r="A4" s="65">
        <v>1</v>
      </c>
      <c r="B4" s="151" t="s">
        <v>59</v>
      </c>
      <c r="C4" s="152"/>
      <c r="D4" s="153"/>
      <c r="E4" s="85">
        <f>SUM(E5:E25)</f>
        <v>194277</v>
      </c>
      <c r="F4" s="85">
        <f>SUM(F5:F25)</f>
        <v>165301747.70500031</v>
      </c>
    </row>
    <row r="5" spans="1:6" ht="20.25" customHeight="1" x14ac:dyDescent="0.2">
      <c r="A5" s="65">
        <v>2</v>
      </c>
      <c r="B5" s="139" t="s">
        <v>60</v>
      </c>
      <c r="C5" s="140"/>
      <c r="D5" s="141"/>
      <c r="E5" s="86">
        <v>20242</v>
      </c>
      <c r="F5" s="87">
        <v>19470507.515000001</v>
      </c>
    </row>
    <row r="6" spans="1:6" ht="28.5" customHeight="1" x14ac:dyDescent="0.2">
      <c r="A6" s="65">
        <v>3</v>
      </c>
      <c r="B6" s="139" t="s">
        <v>61</v>
      </c>
      <c r="C6" s="140"/>
      <c r="D6" s="141"/>
      <c r="E6" s="86">
        <v>3150</v>
      </c>
      <c r="F6" s="87">
        <v>5404429.4249999998</v>
      </c>
    </row>
    <row r="7" spans="1:6" ht="40.5" customHeight="1" x14ac:dyDescent="0.2">
      <c r="A7" s="65">
        <v>4</v>
      </c>
      <c r="B7" s="139" t="s">
        <v>97</v>
      </c>
      <c r="C7" s="140"/>
      <c r="D7" s="141"/>
      <c r="E7" s="86">
        <v>63908</v>
      </c>
      <c r="F7" s="87">
        <v>39721445.520000003</v>
      </c>
    </row>
    <row r="8" spans="1:6" ht="41.25" customHeight="1" x14ac:dyDescent="0.2">
      <c r="A8" s="65">
        <v>5</v>
      </c>
      <c r="B8" s="139" t="s">
        <v>62</v>
      </c>
      <c r="C8" s="140"/>
      <c r="D8" s="141"/>
      <c r="E8" s="86">
        <v>48</v>
      </c>
      <c r="F8" s="87">
        <v>67205.3</v>
      </c>
    </row>
    <row r="9" spans="1:6" ht="30.75" customHeight="1" x14ac:dyDescent="0.2">
      <c r="A9" s="65">
        <v>6</v>
      </c>
      <c r="B9" s="139" t="s">
        <v>63</v>
      </c>
      <c r="C9" s="140"/>
      <c r="D9" s="141"/>
      <c r="E9" s="86">
        <v>1699</v>
      </c>
      <c r="F9" s="87">
        <v>1578275.62</v>
      </c>
    </row>
    <row r="10" spans="1:6" ht="26.25" customHeight="1" x14ac:dyDescent="0.2">
      <c r="A10" s="65">
        <v>7</v>
      </c>
      <c r="B10" s="139" t="s">
        <v>64</v>
      </c>
      <c r="C10" s="140"/>
      <c r="D10" s="141"/>
      <c r="E10" s="86">
        <v>1447</v>
      </c>
      <c r="F10" s="87">
        <v>3829197.72</v>
      </c>
    </row>
    <row r="11" spans="1:6" ht="25.5" customHeight="1" x14ac:dyDescent="0.2">
      <c r="A11" s="65">
        <v>8</v>
      </c>
      <c r="B11" s="139" t="s">
        <v>65</v>
      </c>
      <c r="C11" s="140"/>
      <c r="D11" s="141"/>
      <c r="E11" s="86">
        <v>5288</v>
      </c>
      <c r="F11" s="87">
        <v>5439247.5600000201</v>
      </c>
    </row>
    <row r="12" spans="1:6" ht="29.25" customHeight="1" x14ac:dyDescent="0.2">
      <c r="A12" s="65">
        <v>9</v>
      </c>
      <c r="B12" s="139" t="s">
        <v>111</v>
      </c>
      <c r="C12" s="140"/>
      <c r="D12" s="141"/>
      <c r="E12" s="86">
        <v>2881</v>
      </c>
      <c r="F12" s="87">
        <v>2635321.00999999</v>
      </c>
    </row>
    <row r="13" spans="1:6" ht="20.25" customHeight="1" x14ac:dyDescent="0.2">
      <c r="A13" s="65">
        <v>10</v>
      </c>
      <c r="B13" s="139" t="s">
        <v>98</v>
      </c>
      <c r="C13" s="140"/>
      <c r="D13" s="141"/>
      <c r="E13" s="86">
        <v>24714</v>
      </c>
      <c r="F13" s="87">
        <v>25135951.0600002</v>
      </c>
    </row>
    <row r="14" spans="1:6" ht="21" customHeight="1" x14ac:dyDescent="0.2">
      <c r="A14" s="65">
        <v>11</v>
      </c>
      <c r="B14" s="139" t="s">
        <v>66</v>
      </c>
      <c r="C14" s="140"/>
      <c r="D14" s="141"/>
      <c r="E14" s="86">
        <v>15914</v>
      </c>
      <c r="F14" s="87">
        <v>16725364.7199998</v>
      </c>
    </row>
    <row r="15" spans="1:6" ht="20.25" customHeight="1" x14ac:dyDescent="0.2">
      <c r="A15" s="65">
        <v>12</v>
      </c>
      <c r="B15" s="139" t="s">
        <v>67</v>
      </c>
      <c r="C15" s="140"/>
      <c r="D15" s="141"/>
      <c r="E15" s="86">
        <v>342</v>
      </c>
      <c r="F15" s="87">
        <v>300376</v>
      </c>
    </row>
    <row r="16" spans="1:6" ht="30" customHeight="1" x14ac:dyDescent="0.2">
      <c r="A16" s="65">
        <v>13</v>
      </c>
      <c r="B16" s="139" t="s">
        <v>68</v>
      </c>
      <c r="C16" s="140"/>
      <c r="D16" s="141"/>
      <c r="E16" s="86">
        <v>5045</v>
      </c>
      <c r="F16" s="87">
        <v>2492837.8899999899</v>
      </c>
    </row>
    <row r="17" spans="1:11" ht="27.75" customHeight="1" x14ac:dyDescent="0.2">
      <c r="A17" s="65">
        <v>14</v>
      </c>
      <c r="B17" s="139" t="s">
        <v>110</v>
      </c>
      <c r="C17" s="140"/>
      <c r="D17" s="141"/>
      <c r="E17" s="86">
        <v>40612</v>
      </c>
      <c r="F17" s="87">
        <v>36654056.445000298</v>
      </c>
    </row>
    <row r="18" spans="1:11" ht="27" customHeight="1" x14ac:dyDescent="0.2">
      <c r="A18" s="65">
        <v>15</v>
      </c>
      <c r="B18" s="139" t="s">
        <v>69</v>
      </c>
      <c r="C18" s="140"/>
      <c r="D18" s="141"/>
      <c r="E18" s="86">
        <v>1248</v>
      </c>
      <c r="F18" s="87">
        <v>1572014.23</v>
      </c>
    </row>
    <row r="19" spans="1:11" ht="54.75" customHeight="1" x14ac:dyDescent="0.2">
      <c r="A19" s="65">
        <v>16</v>
      </c>
      <c r="B19" s="139" t="s">
        <v>70</v>
      </c>
      <c r="C19" s="140"/>
      <c r="D19" s="141"/>
      <c r="E19" s="86">
        <v>104</v>
      </c>
      <c r="F19" s="87">
        <v>289904.83</v>
      </c>
    </row>
    <row r="20" spans="1:11" ht="21" customHeight="1" x14ac:dyDescent="0.2">
      <c r="A20" s="65">
        <v>17</v>
      </c>
      <c r="B20" s="139" t="s">
        <v>94</v>
      </c>
      <c r="C20" s="140"/>
      <c r="D20" s="141"/>
      <c r="E20" s="86">
        <v>670</v>
      </c>
      <c r="F20" s="87">
        <v>701387.82</v>
      </c>
    </row>
    <row r="21" spans="1:11" ht="30" customHeight="1" x14ac:dyDescent="0.2">
      <c r="A21" s="65">
        <v>18</v>
      </c>
      <c r="B21" s="139" t="s">
        <v>93</v>
      </c>
      <c r="C21" s="140"/>
      <c r="D21" s="141"/>
      <c r="E21" s="86">
        <v>117</v>
      </c>
      <c r="F21" s="87">
        <v>106686.62</v>
      </c>
    </row>
    <row r="22" spans="1:11" ht="57" customHeight="1" x14ac:dyDescent="0.2">
      <c r="A22" s="65">
        <v>19</v>
      </c>
      <c r="B22" s="142" t="s">
        <v>95</v>
      </c>
      <c r="C22" s="142"/>
      <c r="D22" s="142"/>
      <c r="E22" s="86">
        <v>141</v>
      </c>
      <c r="F22" s="87">
        <v>175151.64</v>
      </c>
    </row>
    <row r="23" spans="1:11" ht="68.25" customHeight="1" x14ac:dyDescent="0.2">
      <c r="A23" s="65">
        <v>20</v>
      </c>
      <c r="B23" s="139" t="s">
        <v>99</v>
      </c>
      <c r="C23" s="140"/>
      <c r="D23" s="141"/>
      <c r="E23" s="86">
        <v>6627</v>
      </c>
      <c r="F23" s="87">
        <v>2775248.3000000198</v>
      </c>
    </row>
    <row r="24" spans="1:11" ht="62.25" customHeight="1" x14ac:dyDescent="0.2">
      <c r="A24" s="65">
        <v>21</v>
      </c>
      <c r="B24" s="139" t="s">
        <v>100</v>
      </c>
      <c r="C24" s="140"/>
      <c r="D24" s="141"/>
      <c r="E24" s="86">
        <v>70</v>
      </c>
      <c r="F24" s="87">
        <v>215787.68</v>
      </c>
    </row>
    <row r="25" spans="1:11" ht="32.25" customHeight="1" x14ac:dyDescent="0.2">
      <c r="A25" s="65">
        <v>22</v>
      </c>
      <c r="B25" s="142" t="s">
        <v>109</v>
      </c>
      <c r="C25" s="142"/>
      <c r="D25" s="142"/>
      <c r="E25" s="86">
        <v>10</v>
      </c>
      <c r="F25" s="87">
        <v>11350.8</v>
      </c>
    </row>
    <row r="26" spans="1:11" ht="9" customHeight="1" x14ac:dyDescent="0.2">
      <c r="A26" s="66"/>
      <c r="B26" s="66"/>
      <c r="C26" s="66"/>
      <c r="D26" s="66"/>
      <c r="E26" s="66"/>
      <c r="F26" s="66"/>
    </row>
    <row r="27" spans="1:11" ht="31.5" customHeight="1" x14ac:dyDescent="0.25">
      <c r="A27" s="143" t="s">
        <v>128</v>
      </c>
      <c r="B27" s="143"/>
      <c r="C27" s="54"/>
      <c r="D27" s="57" t="s">
        <v>120</v>
      </c>
      <c r="E27" s="146" t="s">
        <v>121</v>
      </c>
      <c r="F27" s="146"/>
      <c r="I27" s="68"/>
      <c r="J27" s="68"/>
      <c r="K27" s="68"/>
    </row>
    <row r="28" spans="1:11" ht="15.75" x14ac:dyDescent="0.25">
      <c r="A28" s="67"/>
      <c r="B28" s="53"/>
      <c r="C28" s="59" t="s">
        <v>52</v>
      </c>
      <c r="D28" s="40"/>
      <c r="E28" s="59" t="s">
        <v>55</v>
      </c>
      <c r="I28" s="69"/>
      <c r="J28" s="66"/>
      <c r="K28" s="66"/>
    </row>
    <row r="29" spans="1:11" ht="14.25" customHeight="1" x14ac:dyDescent="0.2">
      <c r="A29" s="144" t="s">
        <v>51</v>
      </c>
      <c r="B29" s="144"/>
      <c r="C29" s="54"/>
      <c r="D29" s="56" t="s">
        <v>120</v>
      </c>
      <c r="E29" s="147" t="s">
        <v>122</v>
      </c>
      <c r="F29" s="147"/>
      <c r="I29" s="71"/>
      <c r="J29" s="66"/>
      <c r="K29" s="66"/>
    </row>
    <row r="30" spans="1:11" ht="14.25" x14ac:dyDescent="0.2">
      <c r="A30" s="70"/>
      <c r="B30" s="38"/>
      <c r="C30" s="59" t="s">
        <v>52</v>
      </c>
      <c r="E30" s="59" t="s">
        <v>55</v>
      </c>
      <c r="I30" s="71"/>
      <c r="J30" s="66"/>
      <c r="K30" s="66"/>
    </row>
    <row r="31" spans="1:11" ht="15" customHeight="1" x14ac:dyDescent="0.2">
      <c r="A31" s="72"/>
      <c r="B31" s="38"/>
      <c r="C31" s="55"/>
      <c r="I31" s="74"/>
      <c r="J31" s="74"/>
      <c r="K31" s="75"/>
    </row>
    <row r="32" spans="1:11" ht="15" customHeight="1" x14ac:dyDescent="0.25">
      <c r="A32" s="76" t="s">
        <v>120</v>
      </c>
      <c r="B32" s="41" t="s">
        <v>56</v>
      </c>
      <c r="C32" s="145" t="s">
        <v>123</v>
      </c>
      <c r="D32" s="145"/>
      <c r="E32" s="39" t="s">
        <v>120</v>
      </c>
      <c r="I32" s="77"/>
      <c r="J32" s="74"/>
      <c r="K32" s="75"/>
    </row>
    <row r="33" spans="1:11" ht="15" customHeight="1" x14ac:dyDescent="0.2">
      <c r="A33" s="76" t="s">
        <v>120</v>
      </c>
      <c r="B33" s="42" t="s">
        <v>57</v>
      </c>
      <c r="C33" s="138" t="s">
        <v>120</v>
      </c>
      <c r="D33" s="138"/>
      <c r="E33" s="58"/>
      <c r="I33" s="78"/>
      <c r="J33" s="78"/>
      <c r="K33" s="78"/>
    </row>
    <row r="34" spans="1:11" ht="15.75" customHeight="1" x14ac:dyDescent="0.25">
      <c r="A34" s="79"/>
      <c r="B34" s="43" t="s">
        <v>58</v>
      </c>
      <c r="C34" s="138" t="s">
        <v>124</v>
      </c>
      <c r="D34" s="138"/>
      <c r="F34" s="88" t="s">
        <v>125</v>
      </c>
      <c r="I34" s="74"/>
      <c r="J34" s="74"/>
      <c r="K34" s="75"/>
    </row>
    <row r="35" spans="1:11" x14ac:dyDescent="0.2">
      <c r="A35" s="79"/>
      <c r="B35" s="80"/>
      <c r="C35" s="80"/>
      <c r="D35" s="80"/>
      <c r="E35" s="81"/>
      <c r="F35" s="81"/>
      <c r="G35" s="82"/>
      <c r="H35" s="73"/>
      <c r="I35" s="74"/>
      <c r="J35" s="74"/>
      <c r="K35" s="75"/>
    </row>
    <row r="36" spans="1:11" x14ac:dyDescent="0.2">
      <c r="A36" s="72"/>
      <c r="B36" s="83"/>
      <c r="C36" s="83"/>
      <c r="D36" s="83"/>
      <c r="E36" s="72"/>
      <c r="F36" s="72"/>
      <c r="G36" s="66"/>
      <c r="H36" s="66"/>
      <c r="I36" s="66"/>
      <c r="J36" s="66"/>
      <c r="K36" s="66"/>
    </row>
  </sheetData>
  <mergeCells count="30"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C34:D34"/>
    <mergeCell ref="B15:D15"/>
    <mergeCell ref="B16:D16"/>
    <mergeCell ref="B17:D17"/>
    <mergeCell ref="B18:D18"/>
    <mergeCell ref="B19:D19"/>
    <mergeCell ref="B21:D21"/>
    <mergeCell ref="B25:D25"/>
    <mergeCell ref="A27:B27"/>
    <mergeCell ref="A29:B29"/>
  </mergeCells>
  <pageMargins left="0.31496062992125984" right="0.31496062992125984" top="0.55118110236220474" bottom="0.74803149606299213" header="0.31496062992125984" footer="0.31496062992125984"/>
  <pageSetup paperSize="9" scale="75" firstPageNumber="4" orientation="portrait" useFirstPageNumber="1" r:id="rId1"/>
  <headerFooter>
    <oddFooter>&amp;R&amp;P&amp;C&amp;CФорма № Зведений- 10, Підрозділ: Державна судова адміністрація України,_x000D_
 Початок періоду: 01.01.2020, Кінець періоду: 31.12.2020&amp;LD8AD4C69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</vt:lpstr>
      <vt:lpstr>розділ 1</vt:lpstr>
      <vt:lpstr>розділ 2</vt:lpstr>
      <vt:lpstr>'розділ 1'!Заголовки_для_печати</vt:lpstr>
      <vt:lpstr>'розділ 1'!Область_печати</vt:lpstr>
      <vt:lpstr>'розділ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2021-01-25T12:37:46Z</cp:lastPrinted>
  <dcterms:created xsi:type="dcterms:W3CDTF">2015-09-09T10:27:37Z</dcterms:created>
  <dcterms:modified xsi:type="dcterms:W3CDTF">2021-02-15T14:21:19Z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Зведений- 10_4.2020 Укр.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D8AD4C69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